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9.10.24" sheetId="1" state="visible" r:id="rId2"/>
  </sheets>
  <externalReferences>
    <externalReference r:id="rId3"/>
  </externalReferences>
  <definedNames>
    <definedName function="false" hidden="false" localSheetId="0" name="_xlnm.Print_Area" vbProcedure="false">'09.10.24'!$A$1:$N$20</definedName>
    <definedName function="false" hidden="false" localSheetId="0" name="_xlnm.Print_Titles" vbProcedure="false">'09.10.24'!$1:$3</definedName>
    <definedName function="false" hidden="true" localSheetId="0" name="_xlnm._FilterDatabase" vbProcedure="false">'09.10.24'!$A$3:$N$20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<sst xmlns="http://schemas.openxmlformats.org/spreadsheetml/2006/main" count="102" uniqueCount="54">
  <si>
    <t xml:space="preserve">NPA Summary End Product Data Schedule</t>
  </si>
  <si>
    <t xml:space="preserve">Information Certified as Accurate by USDA</t>
  </si>
  <si>
    <t xml:space="preserve">Revised</t>
  </si>
  <si>
    <t xml:space="preserve">School Year</t>
  </si>
  <si>
    <t xml:space="preserve">Processor Name</t>
  </si>
  <si>
    <t xml:space="preserve">Product Status A=Approved
N=New
R=Revised
X=Expired</t>
  </si>
  <si>
    <t xml:space="preserve">End Product Code</t>
  </si>
  <si>
    <t xml:space="preserve">End Product Description</t>
  </si>
  <si>
    <t xml:space="preserve">Net Weight per Case (pound)</t>
  </si>
  <si>
    <t xml:space="preserve">Servings per  Case</t>
  </si>
  <si>
    <t xml:space="preserve">Net Weight per Serving (Ounces)</t>
  </si>
  <si>
    <t xml:space="preserve">WBSCM USDA Foods Material Code</t>
  </si>
  <si>
    <t xml:space="preserve">WBSCM USDA Foods Material Description</t>
  </si>
  <si>
    <t xml:space="preserve">USDA Foods Inventory Drawdown per Case</t>
  </si>
  <si>
    <t xml:space="preserve">USDA Foods Value per Pound</t>
  </si>
  <si>
    <t xml:space="preserve">USDA Foods Value per Case</t>
  </si>
  <si>
    <t xml:space="preserve">USDA Approval Date</t>
  </si>
  <si>
    <t xml:space="preserve">SY26</t>
  </si>
  <si>
    <t xml:space="preserve">Idahoan Foods</t>
  </si>
  <si>
    <t xml:space="preserve">A</t>
  </si>
  <si>
    <t xml:space="preserve">29700 00301</t>
  </si>
  <si>
    <t xml:space="preserve">Idahoan FLAKES INSTAMASH Mashed Potatoes Mix 12/28 oz bags</t>
  </si>
  <si>
    <t xml:space="preserve">29700 00311</t>
  </si>
  <si>
    <t xml:space="preserve">Idahoan Creamy Classic Mashed Potatoes 24/13 oz. bags</t>
  </si>
  <si>
    <t xml:space="preserve">29700 00313</t>
  </si>
  <si>
    <t xml:space="preserve">Idahoan Creamy Classic Mashed Potatoes 12/26oz bags</t>
  </si>
  <si>
    <t xml:space="preserve">29700 00316</t>
  </si>
  <si>
    <t xml:space="preserve">Idahoan Smartmash Very Low Sodium Dairy-Free Mashed Potatoes 6/4.69 lb Cartons</t>
  </si>
  <si>
    <t xml:space="preserve">29700 00344</t>
  </si>
  <si>
    <t xml:space="preserve">Idahoan Rustic Baby Reds  Mashed Potatoes (Lumps and Peels) 8/32.85 oz bags</t>
  </si>
  <si>
    <t xml:space="preserve">29700 00348</t>
  </si>
  <si>
    <t xml:space="preserve">Idahoan Smartmash Reduced Sodium Loaded Baked Mashed Potatoes with  Vit C 12/31 oz bags</t>
  </si>
  <si>
    <t xml:space="preserve">29700 00365</t>
  </si>
  <si>
    <t xml:space="preserve">Idahoan Rustic Homestyle Mashed 12/28 oz Bags</t>
  </si>
  <si>
    <t xml:space="preserve">29700 00381</t>
  </si>
  <si>
    <t xml:space="preserve">Idahoan Creamy Classic Mashed Potatoes 1/39 lb Bag</t>
  </si>
  <si>
    <t xml:space="preserve">29700 00713</t>
  </si>
  <si>
    <t xml:space="preserve">Honest Earth Creamy Mash Potatoes 8/26 oz Bags</t>
  </si>
  <si>
    <t xml:space="preserve">29700 00718</t>
  </si>
  <si>
    <t xml:space="preserve">Honest Earth Hash Browns </t>
  </si>
  <si>
    <t xml:space="preserve">29700 00808</t>
  </si>
  <si>
    <t xml:space="preserve">Idahoan Shreds Fresh Cut Hash Browns 6/2.125 lb Cartons</t>
  </si>
  <si>
    <t xml:space="preserve">29700 00882</t>
  </si>
  <si>
    <t xml:space="preserve">Idahoan Slices Unseasoned Potatoes 4/5 lb Bags</t>
  </si>
  <si>
    <t xml:space="preserve">29700 00888</t>
  </si>
  <si>
    <t xml:space="preserve">Idahoan Slices AuGratin Potatoes 12/20.35 oz Bags</t>
  </si>
  <si>
    <t xml:space="preserve">29700 00889</t>
  </si>
  <si>
    <t xml:space="preserve">Idahoan Slices Scalloped Potatoes 12/20.35 oz Bags</t>
  </si>
  <si>
    <t xml:space="preserve">29700 20405</t>
  </si>
  <si>
    <t xml:space="preserve">Idahoan Creamy Classic Mashed Potatoes 6/3.24 lb ctns.</t>
  </si>
  <si>
    <t xml:space="preserve">29700 22313</t>
  </si>
  <si>
    <t xml:space="preserve">Idahoan Smartmash Classic Mashed Potatoes with Vit C 12/26 oz Bags</t>
  </si>
  <si>
    <t xml:space="preserve">29700 25313</t>
  </si>
  <si>
    <t xml:space="preserve">Idahoan Smartmash Low Sodium Mashed Potatoes with Vit C 12/25.2 oz bags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</si>
</sst>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0.00"/>
    <numFmt numFmtId="167" formatCode="0"/>
    <numFmt numFmtId="168" formatCode="0.0000"/>
    <numFmt numFmtId="169" formatCode="m/d/yyyy"/>
    <numFmt numFmtId="170" formatCode="General"/>
    <numFmt numFmtId="171" formatCode="\$#,##0.0000"/>
    <numFmt numFmtId="172" formatCode="\$#,##0.00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b val="true"/>
      <sz val="12"/>
      <color rgb="FFFFFFFF"/>
      <name val="Calibri"/>
      <family val="2"/>
    </font>
    <font>
      <b val="true"/>
      <i val="true"/>
      <sz val="12"/>
      <color rgb="FF000000"/>
      <name val="Calibri"/>
      <family val="2"/>
    </font>
    <font>
      <b val="true"/>
      <sz val="14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usdagcc.sharepoint.com/sites/FNCSPW-Programs/FNCSPW-USDA-FNPC/Industry%20Resources/Avg%20Material%20Price/Site%20Managers/sy-2526-material-average-price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0" colorId="64" zoomScale="70" zoomScaleNormal="70" zoomScalePageLayoutView="70" workbookViewId="0">
      <selection pane="topLeft" activeCell="A14" activeCellId="0" sqref="A14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0.88"/>
    <col collapsed="false" customWidth="true" hidden="false" outlineLevel="0" max="2" min="2" style="2" width="22.33"/>
    <col collapsed="false" customWidth="true" hidden="false" outlineLevel="0" max="3" min="3" style="1" width="19.11"/>
    <col collapsed="false" customWidth="true" hidden="false" outlineLevel="0" max="4" min="4" style="3" width="20.22"/>
    <col collapsed="false" customWidth="true" hidden="false" outlineLevel="0" max="5" min="5" style="0" width="39.78"/>
    <col collapsed="false" customWidth="true" hidden="false" outlineLevel="0" max="6" min="6" style="4" width="9.21"/>
    <col collapsed="false" customWidth="true" hidden="false" outlineLevel="0" max="8" min="7" style="4" width="9.88"/>
    <col collapsed="false" customWidth="true" hidden="false" outlineLevel="0" max="9" min="9" style="5" width="13.67"/>
    <col collapsed="false" customWidth="true" hidden="false" outlineLevel="0" max="10" min="10" style="1" width="39.66"/>
    <col collapsed="false" customWidth="true" hidden="false" outlineLevel="0" max="11" min="11" style="4" width="11.67"/>
    <col collapsed="false" customWidth="true" hidden="false" outlineLevel="0" max="12" min="12" style="6" width="12.11"/>
    <col collapsed="false" customWidth="true" hidden="false" outlineLevel="0" max="13" min="13" style="7" width="10.56"/>
    <col collapsed="false" customWidth="true" hidden="false" outlineLevel="0" max="14" min="14" style="8" width="12.33"/>
  </cols>
  <sheetData>
    <row r="1" s="12" customFormat="true" ht="29.15" hidden="false" customHeight="false" outlineLevel="0" collapsed="false">
      <c r="A1" s="9" t="s">
        <v>0</v>
      </c>
      <c r="B1" s="9"/>
      <c r="C1" s="10"/>
      <c r="D1" s="11"/>
      <c r="F1" s="13"/>
      <c r="G1" s="13"/>
      <c r="H1" s="13"/>
      <c r="I1" s="14"/>
      <c r="J1" s="15"/>
      <c r="K1" s="16"/>
      <c r="L1" s="16"/>
      <c r="M1" s="16"/>
      <c r="N1" s="16"/>
    </row>
    <row r="2" customFormat="false" ht="29.15" hidden="false" customHeight="false" outlineLevel="0" collapsed="false">
      <c r="A2" s="17" t="s">
        <v>1</v>
      </c>
      <c r="B2" s="18"/>
      <c r="C2" s="19"/>
      <c r="D2" s="20" t="s">
        <v>2</v>
      </c>
      <c r="E2" s="21" t="n">
        <v>45597</v>
      </c>
      <c r="F2" s="22"/>
      <c r="G2" s="22"/>
      <c r="H2" s="23"/>
      <c r="I2" s="24"/>
      <c r="J2" s="10"/>
      <c r="K2" s="22"/>
      <c r="L2" s="25"/>
      <c r="M2" s="22"/>
      <c r="N2" s="26"/>
    </row>
    <row r="3" customFormat="false" ht="122.25" hidden="false" customHeight="true" outlineLevel="0" collapsed="false">
      <c r="A3" s="27" t="s">
        <v>3</v>
      </c>
      <c r="B3" s="27" t="s">
        <v>4</v>
      </c>
      <c r="C3" s="27" t="s">
        <v>5</v>
      </c>
      <c r="D3" s="28" t="s">
        <v>6</v>
      </c>
      <c r="E3" s="27" t="s">
        <v>7</v>
      </c>
      <c r="F3" s="29" t="s">
        <v>8</v>
      </c>
      <c r="G3" s="29" t="s">
        <v>9</v>
      </c>
      <c r="H3" s="29" t="s">
        <v>10</v>
      </c>
      <c r="I3" s="30" t="s">
        <v>11</v>
      </c>
      <c r="J3" s="27" t="s">
        <v>12</v>
      </c>
      <c r="K3" s="29" t="s">
        <v>13</v>
      </c>
      <c r="L3" s="31" t="s">
        <v>14</v>
      </c>
      <c r="M3" s="29" t="s">
        <v>15</v>
      </c>
      <c r="N3" s="32" t="s">
        <v>16</v>
      </c>
    </row>
    <row r="4" customFormat="false" ht="45" hidden="false" customHeight="true" outlineLevel="0" collapsed="false">
      <c r="A4" s="33" t="s">
        <v>17</v>
      </c>
      <c r="B4" s="34" t="s">
        <v>18</v>
      </c>
      <c r="C4" s="33" t="s">
        <v>19</v>
      </c>
      <c r="D4" s="35" t="s">
        <v>20</v>
      </c>
      <c r="E4" s="36" t="s">
        <v>21</v>
      </c>
      <c r="F4" s="37" t="n">
        <v>21</v>
      </c>
      <c r="G4" s="37" t="n">
        <v>454</v>
      </c>
      <c r="H4" s="37" t="n">
        <v>4.2</v>
      </c>
      <c r="I4" s="38" t="n">
        <v>110227</v>
      </c>
      <c r="J4" s="39" t="str">
        <f aca="false">VLOOKUP(I4,'[1]October 2024'!$A$1:$C$1048576,2,FALSE())</f>
        <v>POTATO FOR PROCESS INTO DEHY PRD-BULK</v>
      </c>
      <c r="K4" s="37" t="n">
        <v>105</v>
      </c>
      <c r="L4" s="40" t="n">
        <f aca="false">VLOOKUP(I4,'[1]October 2024'!$A$1:$C$1048576,3,FALSE())</f>
        <v>0.1473</v>
      </c>
      <c r="M4" s="41" t="n">
        <f aca="false">ROUND(K4*L4,2)</f>
        <v>15.47</v>
      </c>
      <c r="N4" s="42" t="n">
        <v>45597</v>
      </c>
    </row>
    <row r="5" customFormat="false" ht="45" hidden="false" customHeight="true" outlineLevel="0" collapsed="false">
      <c r="A5" s="33" t="s">
        <v>17</v>
      </c>
      <c r="B5" s="34" t="s">
        <v>18</v>
      </c>
      <c r="C5" s="33" t="s">
        <v>19</v>
      </c>
      <c r="D5" s="35" t="s">
        <v>22</v>
      </c>
      <c r="E5" s="36" t="s">
        <v>23</v>
      </c>
      <c r="F5" s="37" t="n">
        <v>19.51</v>
      </c>
      <c r="G5" s="37" t="n">
        <v>480</v>
      </c>
      <c r="H5" s="37" t="n">
        <v>4.2</v>
      </c>
      <c r="I5" s="38" t="n">
        <v>110227</v>
      </c>
      <c r="J5" s="39" t="str">
        <f aca="false">VLOOKUP(I5,'[1]October 2024'!$A$1:$C$1048576,2,FALSE())</f>
        <v>POTATO FOR PROCESS INTO DEHY PRD-BULK</v>
      </c>
      <c r="K5" s="37" t="n">
        <v>97.5</v>
      </c>
      <c r="L5" s="40" t="n">
        <f aca="false">VLOOKUP(I5,'[1]October 2024'!$A$1:$C$1048576,3,FALSE())</f>
        <v>0.1473</v>
      </c>
      <c r="M5" s="41" t="n">
        <f aca="false">ROUND(K5*L5,2)</f>
        <v>14.36</v>
      </c>
      <c r="N5" s="42" t="n">
        <v>45597</v>
      </c>
    </row>
    <row r="6" customFormat="false" ht="45" hidden="false" customHeight="true" outlineLevel="0" collapsed="false">
      <c r="A6" s="33" t="s">
        <v>17</v>
      </c>
      <c r="B6" s="34" t="s">
        <v>18</v>
      </c>
      <c r="C6" s="33" t="s">
        <v>19</v>
      </c>
      <c r="D6" s="35" t="s">
        <v>24</v>
      </c>
      <c r="E6" s="36" t="s">
        <v>25</v>
      </c>
      <c r="F6" s="37" t="n">
        <v>19.5</v>
      </c>
      <c r="G6" s="37" t="n">
        <v>457</v>
      </c>
      <c r="H6" s="37" t="n">
        <v>4.2</v>
      </c>
      <c r="I6" s="38" t="n">
        <v>110227</v>
      </c>
      <c r="J6" s="39" t="str">
        <f aca="false">VLOOKUP(I6,'[1]October 2024'!$A$1:$C$1048576,2,FALSE())</f>
        <v>POTATO FOR PROCESS INTO DEHY PRD-BULK</v>
      </c>
      <c r="K6" s="37" t="n">
        <v>97.5</v>
      </c>
      <c r="L6" s="40" t="n">
        <f aca="false">VLOOKUP(I6,'[1]October 2024'!$A$1:$C$1048576,3,FALSE())</f>
        <v>0.1473</v>
      </c>
      <c r="M6" s="41" t="n">
        <f aca="false">ROUND(K6*L6,2)</f>
        <v>14.36</v>
      </c>
      <c r="N6" s="42" t="n">
        <v>45597</v>
      </c>
    </row>
    <row r="7" customFormat="false" ht="45" hidden="false" customHeight="true" outlineLevel="0" collapsed="false">
      <c r="A7" s="33" t="s">
        <v>17</v>
      </c>
      <c r="B7" s="34" t="s">
        <v>18</v>
      </c>
      <c r="C7" s="33" t="s">
        <v>19</v>
      </c>
      <c r="D7" s="35" t="s">
        <v>26</v>
      </c>
      <c r="E7" s="36" t="s">
        <v>27</v>
      </c>
      <c r="F7" s="37" t="n">
        <v>28.14</v>
      </c>
      <c r="G7" s="37" t="n">
        <v>694</v>
      </c>
      <c r="H7" s="37" t="n">
        <v>4.1</v>
      </c>
      <c r="I7" s="38" t="n">
        <v>110227</v>
      </c>
      <c r="J7" s="39" t="str">
        <f aca="false">VLOOKUP(I7,'[1]October 2024'!$A$1:$C$1048576,2,FALSE())</f>
        <v>POTATO FOR PROCESS INTO DEHY PRD-BULK</v>
      </c>
      <c r="K7" s="37" t="n">
        <v>140.7</v>
      </c>
      <c r="L7" s="40" t="n">
        <f aca="false">VLOOKUP(I7,'[1]October 2024'!$A$1:$C$1048576,3,FALSE())</f>
        <v>0.1473</v>
      </c>
      <c r="M7" s="41" t="n">
        <f aca="false">ROUND(K7*L7,2)</f>
        <v>20.73</v>
      </c>
      <c r="N7" s="42" t="n">
        <v>45597</v>
      </c>
    </row>
    <row r="8" customFormat="false" ht="45" hidden="false" customHeight="true" outlineLevel="0" collapsed="false">
      <c r="A8" s="33" t="s">
        <v>17</v>
      </c>
      <c r="B8" s="34" t="s">
        <v>18</v>
      </c>
      <c r="C8" s="33" t="s">
        <v>19</v>
      </c>
      <c r="D8" s="35" t="s">
        <v>28</v>
      </c>
      <c r="E8" s="36" t="s">
        <v>29</v>
      </c>
      <c r="F8" s="37" t="n">
        <v>16.42</v>
      </c>
      <c r="G8" s="37" t="n">
        <v>317</v>
      </c>
      <c r="H8" s="37" t="n">
        <v>4.2</v>
      </c>
      <c r="I8" s="38" t="n">
        <v>110227</v>
      </c>
      <c r="J8" s="39" t="str">
        <f aca="false">VLOOKUP(I8,'[1]October 2024'!$A$1:$C$1048576,2,FALSE())</f>
        <v>POTATO FOR PROCESS INTO DEHY PRD-BULK</v>
      </c>
      <c r="K8" s="37" t="n">
        <v>56.95</v>
      </c>
      <c r="L8" s="40" t="n">
        <f aca="false">VLOOKUP(I8,'[1]October 2024'!$A$1:$C$1048576,3,FALSE())</f>
        <v>0.1473</v>
      </c>
      <c r="M8" s="41" t="n">
        <f aca="false">ROUND(K8*L8,2)</f>
        <v>8.39</v>
      </c>
      <c r="N8" s="42" t="n">
        <v>45597</v>
      </c>
    </row>
    <row r="9" customFormat="false" ht="45" hidden="false" customHeight="true" outlineLevel="0" collapsed="false">
      <c r="A9" s="33" t="s">
        <v>17</v>
      </c>
      <c r="B9" s="34" t="s">
        <v>18</v>
      </c>
      <c r="C9" s="33" t="s">
        <v>19</v>
      </c>
      <c r="D9" s="35" t="s">
        <v>30</v>
      </c>
      <c r="E9" s="36" t="s">
        <v>31</v>
      </c>
      <c r="F9" s="37" t="n">
        <v>23.25</v>
      </c>
      <c r="G9" s="37" t="n">
        <v>452</v>
      </c>
      <c r="H9" s="37" t="n">
        <v>4.2</v>
      </c>
      <c r="I9" s="38" t="n">
        <v>110227</v>
      </c>
      <c r="J9" s="39" t="str">
        <f aca="false">VLOOKUP(I9,'[1]October 2024'!$A$1:$C$1048576,2,FALSE())</f>
        <v>POTATO FOR PROCESS INTO DEHY PRD-BULK</v>
      </c>
      <c r="K9" s="37" t="n">
        <v>81.35</v>
      </c>
      <c r="L9" s="40" t="n">
        <f aca="false">VLOOKUP(I9,'[1]October 2024'!$A$1:$C$1048576,3,FALSE())</f>
        <v>0.1473</v>
      </c>
      <c r="M9" s="41" t="n">
        <f aca="false">ROUND(K9*L9,2)</f>
        <v>11.98</v>
      </c>
      <c r="N9" s="42" t="n">
        <v>45597</v>
      </c>
    </row>
    <row r="10" customFormat="false" ht="45" hidden="false" customHeight="true" outlineLevel="0" collapsed="false">
      <c r="A10" s="33" t="s">
        <v>17</v>
      </c>
      <c r="B10" s="34" t="s">
        <v>18</v>
      </c>
      <c r="C10" s="33" t="s">
        <v>19</v>
      </c>
      <c r="D10" s="35" t="s">
        <v>32</v>
      </c>
      <c r="E10" s="36" t="s">
        <v>33</v>
      </c>
      <c r="F10" s="37" t="n">
        <v>21</v>
      </c>
      <c r="G10" s="37" t="n">
        <v>485</v>
      </c>
      <c r="H10" s="37" t="n">
        <v>4.03</v>
      </c>
      <c r="I10" s="38" t="n">
        <v>110227</v>
      </c>
      <c r="J10" s="39" t="str">
        <f aca="false">VLOOKUP(I10,'[1]October 2024'!$A$1:$C$1048576,2,FALSE())</f>
        <v>POTATO FOR PROCESS INTO DEHY PRD-BULK</v>
      </c>
      <c r="K10" s="37" t="n">
        <v>105</v>
      </c>
      <c r="L10" s="40" t="n">
        <f aca="false">VLOOKUP(I10,'[1]October 2024'!$A$1:$C$1048576,3,FALSE())</f>
        <v>0.1473</v>
      </c>
      <c r="M10" s="41" t="n">
        <f aca="false">ROUND(K10*L10,2)</f>
        <v>15.47</v>
      </c>
      <c r="N10" s="42" t="n">
        <v>45597</v>
      </c>
    </row>
    <row r="11" customFormat="false" ht="45" hidden="false" customHeight="true" outlineLevel="0" collapsed="false">
      <c r="A11" s="33" t="s">
        <v>17</v>
      </c>
      <c r="B11" s="34" t="s">
        <v>18</v>
      </c>
      <c r="C11" s="33" t="s">
        <v>19</v>
      </c>
      <c r="D11" s="35" t="s">
        <v>34</v>
      </c>
      <c r="E11" s="36" t="s">
        <v>35</v>
      </c>
      <c r="F11" s="37" t="n">
        <v>39</v>
      </c>
      <c r="G11" s="37" t="n">
        <v>916</v>
      </c>
      <c r="H11" s="37" t="n">
        <v>4.2</v>
      </c>
      <c r="I11" s="38" t="n">
        <v>110227</v>
      </c>
      <c r="J11" s="39" t="str">
        <f aca="false">VLOOKUP(I11,'[1]October 2024'!$A$1:$C$1048576,2,FALSE())</f>
        <v>POTATO FOR PROCESS INTO DEHY PRD-BULK</v>
      </c>
      <c r="K11" s="37" t="n">
        <v>195</v>
      </c>
      <c r="L11" s="40" t="n">
        <f aca="false">VLOOKUP(I11,'[1]October 2024'!$A$1:$C$1048576,3,FALSE())</f>
        <v>0.1473</v>
      </c>
      <c r="M11" s="41" t="n">
        <f aca="false">ROUND(K11*L11,2)</f>
        <v>28.72</v>
      </c>
      <c r="N11" s="42" t="n">
        <v>45597</v>
      </c>
    </row>
    <row r="12" customFormat="false" ht="45" hidden="false" customHeight="true" outlineLevel="0" collapsed="false">
      <c r="A12" s="33" t="s">
        <v>17</v>
      </c>
      <c r="B12" s="34" t="s">
        <v>18</v>
      </c>
      <c r="C12" s="33" t="s">
        <v>19</v>
      </c>
      <c r="D12" s="35" t="s">
        <v>36</v>
      </c>
      <c r="E12" s="36" t="s">
        <v>37</v>
      </c>
      <c r="F12" s="37" t="n">
        <v>13</v>
      </c>
      <c r="G12" s="37" t="n">
        <v>308</v>
      </c>
      <c r="H12" s="37" t="n">
        <v>4.2</v>
      </c>
      <c r="I12" s="38" t="n">
        <v>110227</v>
      </c>
      <c r="J12" s="39" t="str">
        <f aca="false">VLOOKUP(I12,'[1]October 2024'!$A$1:$C$1048576,2,FALSE())</f>
        <v>POTATO FOR PROCESS INTO DEHY PRD-BULK</v>
      </c>
      <c r="K12" s="37" t="n">
        <v>65</v>
      </c>
      <c r="L12" s="40" t="n">
        <f aca="false">VLOOKUP(I12,'[1]October 2024'!$A$1:$C$1048576,3,FALSE())</f>
        <v>0.1473</v>
      </c>
      <c r="M12" s="41" t="n">
        <f aca="false">ROUND(K12*L12,2)</f>
        <v>9.57</v>
      </c>
      <c r="N12" s="42" t="n">
        <v>45597</v>
      </c>
    </row>
    <row r="13" customFormat="false" ht="45" hidden="false" customHeight="true" outlineLevel="0" collapsed="false">
      <c r="A13" s="33" t="s">
        <v>17</v>
      </c>
      <c r="B13" s="34" t="s">
        <v>18</v>
      </c>
      <c r="C13" s="33" t="s">
        <v>19</v>
      </c>
      <c r="D13" s="35" t="s">
        <v>38</v>
      </c>
      <c r="E13" s="36" t="s">
        <v>39</v>
      </c>
      <c r="F13" s="37" t="n">
        <v>10</v>
      </c>
      <c r="G13" s="37" t="n">
        <v>296</v>
      </c>
      <c r="H13" s="37" t="n">
        <v>2.47</v>
      </c>
      <c r="I13" s="38" t="n">
        <v>110227</v>
      </c>
      <c r="J13" s="39" t="str">
        <f aca="false">VLOOKUP(I13,'[1]October 2024'!$A$1:$C$1048576,2,FALSE())</f>
        <v>POTATO FOR PROCESS INTO DEHY PRD-BULK</v>
      </c>
      <c r="K13" s="37" t="n">
        <v>50</v>
      </c>
      <c r="L13" s="40" t="n">
        <f aca="false">VLOOKUP(I13,'[1]October 2024'!$A$1:$C$1048576,3,FALSE())</f>
        <v>0.1473</v>
      </c>
      <c r="M13" s="41" t="n">
        <f aca="false">ROUND(K13*L13,2)</f>
        <v>7.37</v>
      </c>
      <c r="N13" s="42" t="n">
        <v>45597</v>
      </c>
    </row>
    <row r="14" customFormat="false" ht="45" hidden="false" customHeight="true" outlineLevel="0" collapsed="false">
      <c r="A14" s="33" t="s">
        <v>17</v>
      </c>
      <c r="B14" s="34" t="s">
        <v>18</v>
      </c>
      <c r="C14" s="33" t="s">
        <v>19</v>
      </c>
      <c r="D14" s="35" t="s">
        <v>40</v>
      </c>
      <c r="E14" s="36" t="s">
        <v>41</v>
      </c>
      <c r="F14" s="37" t="n">
        <v>12.75</v>
      </c>
      <c r="G14" s="37" t="n">
        <v>154</v>
      </c>
      <c r="H14" s="37" t="n">
        <v>4</v>
      </c>
      <c r="I14" s="38" t="n">
        <v>110227</v>
      </c>
      <c r="J14" s="39" t="str">
        <f aca="false">VLOOKUP(I14,'[1]October 2024'!$A$1:$C$1048576,2,FALSE())</f>
        <v>POTATO FOR PROCESS INTO DEHY PRD-BULK</v>
      </c>
      <c r="K14" s="37" t="n">
        <v>63.75</v>
      </c>
      <c r="L14" s="40" t="n">
        <f aca="false">VLOOKUP(I14,'[1]October 2024'!$A$1:$C$1048576,3,FALSE())</f>
        <v>0.1473</v>
      </c>
      <c r="M14" s="41" t="n">
        <f aca="false">ROUND(K14*L14,2)</f>
        <v>9.39</v>
      </c>
      <c r="N14" s="42" t="n">
        <v>45597</v>
      </c>
    </row>
    <row r="15" customFormat="false" ht="45" hidden="false" customHeight="true" outlineLevel="0" collapsed="false">
      <c r="A15" s="33" t="s">
        <v>17</v>
      </c>
      <c r="B15" s="34" t="s">
        <v>18</v>
      </c>
      <c r="C15" s="33" t="s">
        <v>19</v>
      </c>
      <c r="D15" s="35" t="s">
        <v>42</v>
      </c>
      <c r="E15" s="36" t="s">
        <v>43</v>
      </c>
      <c r="F15" s="37" t="n">
        <v>20</v>
      </c>
      <c r="G15" s="37" t="n">
        <v>435</v>
      </c>
      <c r="H15" s="37" t="n">
        <v>4</v>
      </c>
      <c r="I15" s="38" t="n">
        <v>110227</v>
      </c>
      <c r="J15" s="39" t="str">
        <f aca="false">VLOOKUP(I15,'[1]October 2024'!$A$1:$C$1048576,2,FALSE())</f>
        <v>POTATO FOR PROCESS INTO DEHY PRD-BULK</v>
      </c>
      <c r="K15" s="37" t="n">
        <v>100</v>
      </c>
      <c r="L15" s="40" t="n">
        <f aca="false">VLOOKUP(I15,'[1]October 2024'!$A$1:$C$1048576,3,FALSE())</f>
        <v>0.1473</v>
      </c>
      <c r="M15" s="41" t="n">
        <f aca="false">ROUND(K15*L15,2)</f>
        <v>14.73</v>
      </c>
      <c r="N15" s="42" t="n">
        <v>45597</v>
      </c>
    </row>
    <row r="16" customFormat="false" ht="45" hidden="false" customHeight="true" outlineLevel="0" collapsed="false">
      <c r="A16" s="33" t="s">
        <v>17</v>
      </c>
      <c r="B16" s="34" t="s">
        <v>18</v>
      </c>
      <c r="C16" s="33" t="s">
        <v>19</v>
      </c>
      <c r="D16" s="35" t="s">
        <v>44</v>
      </c>
      <c r="E16" s="36" t="s">
        <v>45</v>
      </c>
      <c r="F16" s="37" t="n">
        <v>15.26</v>
      </c>
      <c r="G16" s="37" t="n">
        <v>203</v>
      </c>
      <c r="H16" s="37" t="n">
        <v>4.95</v>
      </c>
      <c r="I16" s="38" t="n">
        <v>110227</v>
      </c>
      <c r="J16" s="39" t="str">
        <f aca="false">VLOOKUP(I16,'[1]October 2024'!$A$1:$C$1048576,2,FALSE())</f>
        <v>POTATO FOR PROCESS INTO DEHY PRD-BULK</v>
      </c>
      <c r="K16" s="37" t="n">
        <v>46.7</v>
      </c>
      <c r="L16" s="40" t="n">
        <f aca="false">VLOOKUP(I16,'[1]October 2024'!$A$1:$C$1048576,3,FALSE())</f>
        <v>0.1473</v>
      </c>
      <c r="M16" s="41" t="n">
        <f aca="false">ROUND(K16*L16,2)</f>
        <v>6.88</v>
      </c>
      <c r="N16" s="42" t="n">
        <v>45597</v>
      </c>
    </row>
    <row r="17" customFormat="false" ht="45" hidden="false" customHeight="true" outlineLevel="0" collapsed="false">
      <c r="A17" s="33" t="s">
        <v>17</v>
      </c>
      <c r="B17" s="34" t="s">
        <v>18</v>
      </c>
      <c r="C17" s="33" t="s">
        <v>19</v>
      </c>
      <c r="D17" s="35" t="s">
        <v>46</v>
      </c>
      <c r="E17" s="36" t="s">
        <v>47</v>
      </c>
      <c r="F17" s="37" t="n">
        <v>15.26</v>
      </c>
      <c r="G17" s="37" t="n">
        <v>203</v>
      </c>
      <c r="H17" s="37" t="n">
        <v>4.95</v>
      </c>
      <c r="I17" s="38" t="n">
        <v>110227</v>
      </c>
      <c r="J17" s="39" t="str">
        <f aca="false">VLOOKUP(I17,'[1]October 2024'!$A$1:$C$1048576,2,FALSE())</f>
        <v>POTATO FOR PROCESS INTO DEHY PRD-BULK</v>
      </c>
      <c r="K17" s="37" t="n">
        <v>46.7</v>
      </c>
      <c r="L17" s="40" t="n">
        <f aca="false">VLOOKUP(I17,'[1]October 2024'!$A$1:$C$1048576,3,FALSE())</f>
        <v>0.1473</v>
      </c>
      <c r="M17" s="41" t="n">
        <f aca="false">ROUND(K17*L17,2)</f>
        <v>6.88</v>
      </c>
      <c r="N17" s="42" t="n">
        <v>45597</v>
      </c>
    </row>
    <row r="18" customFormat="false" ht="45" hidden="false" customHeight="true" outlineLevel="0" collapsed="false">
      <c r="A18" s="33" t="s">
        <v>17</v>
      </c>
      <c r="B18" s="34" t="s">
        <v>18</v>
      </c>
      <c r="C18" s="33" t="s">
        <v>19</v>
      </c>
      <c r="D18" s="35" t="s">
        <v>48</v>
      </c>
      <c r="E18" s="36" t="s">
        <v>49</v>
      </c>
      <c r="F18" s="37" t="n">
        <v>19.44</v>
      </c>
      <c r="G18" s="37" t="n">
        <v>456</v>
      </c>
      <c r="H18" s="37" t="n">
        <v>4.2</v>
      </c>
      <c r="I18" s="38" t="n">
        <v>110227</v>
      </c>
      <c r="J18" s="39" t="str">
        <f aca="false">VLOOKUP(I18,'[1]October 2024'!$A$1:$C$1048576,2,FALSE())</f>
        <v>POTATO FOR PROCESS INTO DEHY PRD-BULK</v>
      </c>
      <c r="K18" s="37" t="n">
        <v>97.2</v>
      </c>
      <c r="L18" s="40" t="n">
        <f aca="false">VLOOKUP(I18,'[1]October 2024'!$A$1:$C$1048576,3,FALSE())</f>
        <v>0.1473</v>
      </c>
      <c r="M18" s="41" t="n">
        <f aca="false">ROUND(K18*L18,2)</f>
        <v>14.32</v>
      </c>
      <c r="N18" s="42" t="n">
        <v>45597</v>
      </c>
    </row>
    <row r="19" customFormat="false" ht="45" hidden="false" customHeight="true" outlineLevel="0" collapsed="false">
      <c r="A19" s="33" t="s">
        <v>17</v>
      </c>
      <c r="B19" s="34" t="s">
        <v>18</v>
      </c>
      <c r="C19" s="33" t="s">
        <v>19</v>
      </c>
      <c r="D19" s="35" t="s">
        <v>50</v>
      </c>
      <c r="E19" s="36" t="s">
        <v>51</v>
      </c>
      <c r="F19" s="37" t="n">
        <v>19.5</v>
      </c>
      <c r="G19" s="37" t="n">
        <v>455</v>
      </c>
      <c r="H19" s="37" t="n">
        <v>4.2</v>
      </c>
      <c r="I19" s="38" t="n">
        <v>110227</v>
      </c>
      <c r="J19" s="39" t="str">
        <f aca="false">VLOOKUP(I19,'[1]October 2024'!$A$1:$C$1048576,2,FALSE())</f>
        <v>POTATO FOR PROCESS INTO DEHY PRD-BULK</v>
      </c>
      <c r="K19" s="37" t="n">
        <v>97.5</v>
      </c>
      <c r="L19" s="40" t="n">
        <f aca="false">VLOOKUP(I19,'[1]October 2024'!$A$1:$C$1048576,3,FALSE())</f>
        <v>0.1473</v>
      </c>
      <c r="M19" s="41" t="n">
        <f aca="false">ROUND(K19*L19,2)</f>
        <v>14.36</v>
      </c>
      <c r="N19" s="42" t="n">
        <v>45597</v>
      </c>
    </row>
    <row r="20" customFormat="false" ht="45" hidden="false" customHeight="true" outlineLevel="0" collapsed="false">
      <c r="A20" s="33" t="s">
        <v>17</v>
      </c>
      <c r="B20" s="34" t="s">
        <v>18</v>
      </c>
      <c r="C20" s="33" t="s">
        <v>19</v>
      </c>
      <c r="D20" s="35" t="s">
        <v>52</v>
      </c>
      <c r="E20" s="36" t="s">
        <v>53</v>
      </c>
      <c r="F20" s="37" t="n">
        <v>18.9</v>
      </c>
      <c r="G20" s="37" t="n">
        <v>453</v>
      </c>
      <c r="H20" s="37" t="n">
        <v>4.2</v>
      </c>
      <c r="I20" s="38" t="n">
        <v>110227</v>
      </c>
      <c r="J20" s="39" t="str">
        <f aca="false">VLOOKUP(I20,'[1]October 2024'!$A$1:$C$1048576,2,FALSE())</f>
        <v>POTATO FOR PROCESS INTO DEHY PRD-BULK</v>
      </c>
      <c r="K20" s="37" t="n">
        <v>94.5</v>
      </c>
      <c r="L20" s="40" t="n">
        <f aca="false">VLOOKUP(I20,'[1]October 2024'!$A$1:$C$1048576,3,FALSE())</f>
        <v>0.1473</v>
      </c>
      <c r="M20" s="41" t="n">
        <f aca="false">ROUND(K20*L20,2)</f>
        <v>13.92</v>
      </c>
      <c r="N20" s="42" t="n">
        <v>45597</v>
      </c>
    </row>
    <row r="1048576" customFormat="false" ht="12.8" hidden="false" customHeight="false" outlineLevel="0" collapsed="false"/>
  </sheetData>
  <autoFilter ref="A3:N20"/>
  <mergeCells count="1">
    <mergeCell ref="K1:N1"/>
  </mergeCells>
  <printOptions headings="false" gridLines="false" gridLinesSet="true" horizontalCentered="false" verticalCentered="false"/>
  <pageMargins left="0.25" right="0.25" top="0.270138888888889" bottom="0.279861111111111" header="0.511811023622047" footer="0.120138888888889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&amp;R&amp;P of&amp;N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LibreOffice/7.5.3.2$Windows_X86_64 LibreOffice_project/9f56dff12ba03b9acd7730a5a481eea045e468f3</Application>
  <AppVersion>15.0000</AppVersion>
  <Company>USDA-FNS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2019-09-13T10:37:59Z</dcterms:created>
  <dc:creator>Flowers, Mary Beth - FNS</dc:creator>
  <dc:description/>
  <dc:language>en-US</dc:language>
  <cp:lastModifiedBy/>
  <cp:lastPrinted>2024-10-25T15:42:50Z</cp:lastPrinted>
  <dcterms:modified xsi:type="dcterms:W3CDTF">2024-12-05T13:38:33Z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